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11640" tabRatio="854"/>
  </bookViews>
  <sheets>
    <sheet name=" Переподготовка" sheetId="27" r:id="rId1"/>
    <sheet name=" Подготовка" sheetId="25" state="hidden" r:id="rId2"/>
    <sheet name="Лист1" sheetId="26" r:id="rId3"/>
  </sheets>
  <calcPr calcId="144525"/>
</workbook>
</file>

<file path=xl/calcChain.xml><?xml version="1.0" encoding="utf-8"?>
<calcChain xmlns="http://schemas.openxmlformats.org/spreadsheetml/2006/main">
  <c r="O12" i="25" l="1"/>
  <c r="F18" i="27"/>
  <c r="D18" i="27" s="1"/>
  <c r="F13" i="25"/>
  <c r="O13" i="25" s="1"/>
  <c r="F14" i="25"/>
  <c r="O14" i="25" s="1"/>
  <c r="F12" i="25"/>
  <c r="K22" i="25"/>
  <c r="L22" i="25"/>
  <c r="J22" i="25"/>
  <c r="K23" i="25"/>
  <c r="L23" i="25"/>
  <c r="J23" i="25"/>
  <c r="K21" i="27"/>
  <c r="J21" i="27"/>
  <c r="K22" i="27" l="1"/>
  <c r="J22" i="27"/>
  <c r="F17" i="27"/>
  <c r="F18" i="25"/>
  <c r="K28" i="27"/>
  <c r="J28" i="27"/>
  <c r="F19" i="27"/>
  <c r="F16" i="27"/>
  <c r="K15" i="27"/>
  <c r="K14" i="27" s="1"/>
  <c r="J15" i="27"/>
  <c r="J14" i="27" s="1"/>
  <c r="I15" i="27"/>
  <c r="I14" i="27" s="1"/>
  <c r="H15" i="27"/>
  <c r="H14" i="27" s="1"/>
  <c r="G15" i="27"/>
  <c r="G14" i="27" s="1"/>
  <c r="E15" i="27"/>
  <c r="E14" i="27" s="1"/>
  <c r="F13" i="27"/>
  <c r="F12" i="27"/>
  <c r="K11" i="27"/>
  <c r="J11" i="27"/>
  <c r="I11" i="27"/>
  <c r="H11" i="27"/>
  <c r="G11" i="27"/>
  <c r="E11" i="27"/>
  <c r="D13" i="25"/>
  <c r="D13" i="27" l="1"/>
  <c r="M13" i="27"/>
  <c r="D17" i="27"/>
  <c r="M17" i="27"/>
  <c r="D12" i="27"/>
  <c r="M12" i="27"/>
  <c r="M29" i="27" s="1"/>
  <c r="D16" i="27"/>
  <c r="M16" i="27"/>
  <c r="D18" i="25"/>
  <c r="O18" i="25"/>
  <c r="H20" i="27"/>
  <c r="F15" i="27"/>
  <c r="F14" i="27" s="1"/>
  <c r="E20" i="27"/>
  <c r="J20" i="27"/>
  <c r="K24" i="27"/>
  <c r="J24" i="27"/>
  <c r="G20" i="27"/>
  <c r="I20" i="27"/>
  <c r="K20" i="27"/>
  <c r="F11" i="27"/>
  <c r="D19" i="27"/>
  <c r="F17" i="25"/>
  <c r="H11" i="25"/>
  <c r="G11" i="25"/>
  <c r="E11" i="25"/>
  <c r="K11" i="25"/>
  <c r="L11" i="25"/>
  <c r="J11" i="25"/>
  <c r="I11" i="25"/>
  <c r="D12" i="25"/>
  <c r="D14" i="25"/>
  <c r="E16" i="25"/>
  <c r="E15" i="25" s="1"/>
  <c r="G16" i="25"/>
  <c r="G15" i="25" s="1"/>
  <c r="H16" i="25"/>
  <c r="H15" i="25" s="1"/>
  <c r="J16" i="25"/>
  <c r="J15" i="25" s="1"/>
  <c r="K16" i="25"/>
  <c r="K15" i="25" s="1"/>
  <c r="L16" i="25"/>
  <c r="L15" i="25" s="1"/>
  <c r="F19" i="25"/>
  <c r="O19" i="25" s="1"/>
  <c r="F20" i="25"/>
  <c r="J30" i="25"/>
  <c r="K30" i="25"/>
  <c r="L30" i="25"/>
  <c r="D20" i="25" l="1"/>
  <c r="O20" i="25"/>
  <c r="O30" i="25" s="1"/>
  <c r="D17" i="25"/>
  <c r="O17" i="25"/>
  <c r="D15" i="27"/>
  <c r="D14" i="27" s="1"/>
  <c r="F16" i="25"/>
  <c r="F15" i="25" s="1"/>
  <c r="G24" i="27"/>
  <c r="F20" i="27"/>
  <c r="D11" i="27"/>
  <c r="J21" i="25"/>
  <c r="E21" i="25"/>
  <c r="I21" i="25"/>
  <c r="K21" i="25"/>
  <c r="G21" i="25"/>
  <c r="L21" i="25"/>
  <c r="H21" i="25"/>
  <c r="D19" i="25"/>
  <c r="J26" i="25"/>
  <c r="F11" i="25"/>
  <c r="L26" i="25"/>
  <c r="K26" i="25"/>
  <c r="D20" i="27" l="1"/>
  <c r="F21" i="25"/>
  <c r="D11" i="25"/>
  <c r="D16" i="25"/>
  <c r="D15" i="25" s="1"/>
  <c r="G26" i="25"/>
  <c r="D21" i="25" l="1"/>
</calcChain>
</file>

<file path=xl/sharedStrings.xml><?xml version="1.0" encoding="utf-8"?>
<sst xmlns="http://schemas.openxmlformats.org/spreadsheetml/2006/main" count="138" uniqueCount="81">
  <si>
    <t>Квалификация</t>
  </si>
  <si>
    <t>Нормативный срок обучения</t>
  </si>
  <si>
    <t>Индекс</t>
  </si>
  <si>
    <t>Наименование циклов, дисциплин, профессиональных модулей, МДК, практикучебные дисциплины, профессиональные модули, междисциплинарные курсы</t>
  </si>
  <si>
    <t>формы промежуточной аттестации</t>
  </si>
  <si>
    <t>Учебная нагрузка обучающихся (час)</t>
  </si>
  <si>
    <t>Максимальная учебная нагрузка</t>
  </si>
  <si>
    <t>Самостоятельная работа</t>
  </si>
  <si>
    <t>Обязательная аудиторная</t>
  </si>
  <si>
    <t>Всего занятий</t>
  </si>
  <si>
    <t>в том числе</t>
  </si>
  <si>
    <t>Лекций</t>
  </si>
  <si>
    <t>ВСЕГО</t>
  </si>
  <si>
    <t>ПМ.01</t>
  </si>
  <si>
    <t>Учебная практика</t>
  </si>
  <si>
    <t>Код программы</t>
  </si>
  <si>
    <t>ПЛАН УЧЕБНОГО ПРОЦЕССА</t>
  </si>
  <si>
    <t>ДЗ</t>
  </si>
  <si>
    <t>ПМ.00</t>
  </si>
  <si>
    <t xml:space="preserve">Профессиональные модули </t>
  </si>
  <si>
    <t>МДК.01.01</t>
  </si>
  <si>
    <t>УП.01</t>
  </si>
  <si>
    <t>УП.02</t>
  </si>
  <si>
    <t>всего</t>
  </si>
  <si>
    <t>Дисциплины и МДК</t>
  </si>
  <si>
    <t>Учебная практика (без деления)</t>
  </si>
  <si>
    <t>Экзаменов (количество)</t>
  </si>
  <si>
    <t>Дифф.зачетов (количество)</t>
  </si>
  <si>
    <t>Зачетов (количество)</t>
  </si>
  <si>
    <t>Код и наименование профессии</t>
  </si>
  <si>
    <r>
      <t xml:space="preserve">Форма обучения </t>
    </r>
    <r>
      <rPr>
        <u/>
        <sz val="16"/>
        <rFont val="Arial Narrow"/>
        <family val="2"/>
        <charset val="204"/>
      </rPr>
      <t>очная</t>
    </r>
  </si>
  <si>
    <t>Итоговая аттестация: вид, период проведения</t>
  </si>
  <si>
    <t>деление</t>
  </si>
  <si>
    <t>УДП.00</t>
  </si>
  <si>
    <t>Учебные дисциплины</t>
  </si>
  <si>
    <t>Распределение обязательной нагрузки по месяцам</t>
  </si>
  <si>
    <t xml:space="preserve"> </t>
  </si>
  <si>
    <t xml:space="preserve">квалификационный экзамен по профессии </t>
  </si>
  <si>
    <r>
      <t xml:space="preserve">Консультации </t>
    </r>
    <r>
      <rPr>
        <sz val="16"/>
        <rFont val="Arial Narrow"/>
        <family val="2"/>
        <charset val="204"/>
      </rPr>
      <t>на учебную группу - 16 часов</t>
    </r>
  </si>
  <si>
    <t xml:space="preserve">профессиональная  подготовка  </t>
  </si>
  <si>
    <t>Охрана труда</t>
  </si>
  <si>
    <t>з</t>
  </si>
  <si>
    <t>Э</t>
  </si>
  <si>
    <t>Учебная практика (индивидуальное вождение)*</t>
  </si>
  <si>
    <t xml:space="preserve">профессиональная  переподготовка  </t>
  </si>
  <si>
    <t>промежуточная аттестация</t>
  </si>
  <si>
    <t>промежуточная  аттестация</t>
  </si>
  <si>
    <t>Основы технической механики и электротехники</t>
  </si>
  <si>
    <t>лабораторн. и практ.занятий</t>
  </si>
  <si>
    <t>Практика (без деления)</t>
  </si>
  <si>
    <t>МДК.01.02</t>
  </si>
  <si>
    <t>УД.03</t>
  </si>
  <si>
    <t>УД.02</t>
  </si>
  <si>
    <t>УД.01</t>
  </si>
  <si>
    <t>/4ДЗ/1Э</t>
  </si>
  <si>
    <t>1,5 месяца</t>
  </si>
  <si>
    <t>Устройство  трактора</t>
  </si>
  <si>
    <t xml:space="preserve">Учебная практика  </t>
  </si>
  <si>
    <t>Техническое  обслуживание   и ремонт трактора</t>
  </si>
  <si>
    <t>/2ДЗ/1Э</t>
  </si>
  <si>
    <t>/2ДЗ/</t>
  </si>
  <si>
    <t>Техническое  обслуживание   и ремонт  трактора</t>
  </si>
  <si>
    <t>1з/1ДЗ/2Э</t>
  </si>
  <si>
    <t>Основы управления и безопасность движения</t>
  </si>
  <si>
    <t>3  месяца</t>
  </si>
  <si>
    <t>1з/1ДЗ/1Э</t>
  </si>
  <si>
    <t>2з/2ДЗ/3Э</t>
  </si>
  <si>
    <t>Законодательство  в сфере  дорожного движения</t>
  </si>
  <si>
    <t>*Индивидуальное вождение  - 15 часов на каждого обучающегося  (вне сетки расписания)</t>
  </si>
  <si>
    <t>Первая  помощь при  ДТП</t>
  </si>
  <si>
    <t>Тракторист  категории "В"</t>
  </si>
  <si>
    <t>тракторист  категории "В"</t>
  </si>
  <si>
    <r>
      <rPr>
        <b/>
        <sz val="16"/>
        <rFont val="Arial Narrow"/>
        <family val="2"/>
        <charset val="204"/>
      </rPr>
      <t>*Индивидуальное вождение</t>
    </r>
    <r>
      <rPr>
        <sz val="16"/>
        <rFont val="Arial Narrow"/>
        <family val="2"/>
        <charset val="204"/>
      </rPr>
      <t xml:space="preserve">  - 10 часов на каждого обучающегося  (вне сетки расписания)</t>
    </r>
  </si>
  <si>
    <t>14 часов</t>
  </si>
  <si>
    <t>Выполнение  механизированных   работ  с  помощью колесного трактора мощностью до 25,7 кВт</t>
  </si>
  <si>
    <t>тракторист  категории В</t>
  </si>
  <si>
    <t>тракторист категории В</t>
  </si>
  <si>
    <t>консультации</t>
  </si>
  <si>
    <t>итого с вождением</t>
  </si>
  <si>
    <t>итого</t>
  </si>
  <si>
    <t>консультации на учебную группу - 16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</si>
</sst>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6"/>
      <name val="Arial Narrow"/>
      <family val="2"/>
      <charset val="204"/>
    </font>
    <font>
      <b/>
      <sz val="10"/>
      <name val="Arial Narrow"/>
      <family val="2"/>
      <charset val="204"/>
    </font>
    <font>
      <sz val="16"/>
      <name val="Arial Narrow"/>
      <family val="2"/>
      <charset val="204"/>
    </font>
    <font>
      <sz val="14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8"/>
      <name val="Arial Narrow"/>
      <family val="2"/>
      <charset val="204"/>
    </font>
    <font>
      <sz val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6"/>
      <color indexed="8"/>
      <name val="Arial Narrow"/>
      <family val="2"/>
      <charset val="204"/>
    </font>
    <font>
      <b/>
      <sz val="22"/>
      <name val="Arial Narrow"/>
      <family val="2"/>
      <charset val="204"/>
    </font>
    <font>
      <b/>
      <sz val="8"/>
      <name val="Arial Narrow"/>
      <family val="2"/>
      <charset val="204"/>
    </font>
    <font>
      <sz val="18"/>
      <name val="Arial Narrow"/>
      <family val="2"/>
      <charset val="204"/>
    </font>
    <font>
      <sz val="8"/>
      <name val="Calibri"/>
      <family val="2"/>
      <charset val="204"/>
    </font>
    <font>
      <u/>
      <sz val="16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2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vertical="center"/>
    </xf>
    <xf numFmtId="0" fontId="3" fillId="6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wrapText="1"/>
    </xf>
    <xf numFmtId="0" fontId="1" fillId="6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right"/>
    </xf>
    <xf numFmtId="49" fontId="1" fillId="7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/>
    <xf numFmtId="0" fontId="3" fillId="0" borderId="13" xfId="0" applyFont="1" applyBorder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/>
    <xf numFmtId="0" fontId="13" fillId="0" borderId="0" xfId="0" applyFont="1" applyAlignment="1"/>
    <xf numFmtId="0" fontId="13" fillId="0" borderId="15" xfId="0" applyFont="1" applyBorder="1" applyAlignment="1"/>
    <xf numFmtId="0" fontId="6" fillId="0" borderId="15" xfId="0" applyFont="1" applyBorder="1" applyAlignment="1"/>
    <xf numFmtId="0" fontId="6" fillId="0" borderId="0" xfId="0" applyFont="1" applyAlignment="1"/>
    <xf numFmtId="0" fontId="3" fillId="4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14" fontId="1" fillId="0" borderId="0" xfId="0" applyNumberFormat="1" applyFont="1" applyBorder="1" applyAlignment="1"/>
    <xf numFmtId="0" fontId="3" fillId="0" borderId="0" xfId="0" applyFont="1" applyAlignment="1">
      <alignment horizontal="left"/>
    </xf>
    <xf numFmtId="0" fontId="3" fillId="9" borderId="6" xfId="0" applyFont="1" applyFill="1" applyBorder="1" applyAlignment="1">
      <alignment horizontal="center" vertical="center"/>
    </xf>
    <xf numFmtId="49" fontId="16" fillId="6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0" fontId="3" fillId="0" borderId="13" xfId="0" applyFont="1" applyBorder="1" applyAlignment="1"/>
    <xf numFmtId="0" fontId="3" fillId="0" borderId="0" xfId="0" applyFont="1" applyBorder="1" applyAlignment="1"/>
    <xf numFmtId="49" fontId="4" fillId="2" borderId="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18" fillId="11" borderId="0" xfId="0" applyFont="1" applyFill="1" applyAlignment="1">
      <alignment wrapText="1"/>
    </xf>
    <xf numFmtId="14" fontId="3" fillId="0" borderId="0" xfId="0" applyNumberFormat="1" applyFont="1" applyBorder="1" applyAlignment="1"/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7" fillId="0" borderId="4" xfId="0" applyFont="1" applyBorder="1"/>
    <xf numFmtId="0" fontId="3" fillId="0" borderId="4" xfId="0" applyFont="1" applyBorder="1"/>
    <xf numFmtId="0" fontId="7" fillId="9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5" fillId="0" borderId="1" xfId="0" applyFont="1" applyBorder="1" applyAlignment="1"/>
    <xf numFmtId="0" fontId="3" fillId="0" borderId="7" xfId="0" applyFont="1" applyBorder="1" applyAlignment="1"/>
    <xf numFmtId="0" fontId="5" fillId="0" borderId="7" xfId="0" applyFont="1" applyBorder="1" applyAlignment="1"/>
    <xf numFmtId="0" fontId="2" fillId="1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 applyAlignment="1"/>
    <xf numFmtId="0" fontId="3" fillId="0" borderId="1" xfId="0" applyFont="1" applyBorder="1" applyAlignment="1">
      <alignment horizontal="right"/>
    </xf>
    <xf numFmtId="0" fontId="9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CC"/>
      <color rgb="FFFFF3CD"/>
      <color rgb="FFFFEEB9"/>
      <color rgb="FFFFECAF"/>
      <color rgb="FFFFF9E7"/>
      <color rgb="FF62ED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85" zoomScaleNormal="85" workbookViewId="0">
      <selection activeCell="B1" sqref="B1"/>
    </sheetView>
  </sheetViews>
  <sheetFormatPr defaultRowHeight="20.25" x14ac:dyDescent="0.3"/>
  <cols>
    <col min="1" max="1" width="18.7109375" style="1" customWidth="1"/>
    <col min="2" max="2" width="62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4.42578125" style="1" customWidth="1"/>
    <col min="9" max="9" width="9.140625" style="1"/>
    <col min="10" max="10" width="11.28515625" style="1" customWidth="1"/>
    <col min="11" max="11" width="10.85546875" style="1" customWidth="1"/>
    <col min="12" max="16384" width="9.140625" style="1"/>
  </cols>
  <sheetData>
    <row r="1" spans="1:13" ht="21" thickBot="1" x14ac:dyDescent="0.35">
      <c r="A1" s="2" t="s">
        <v>15</v>
      </c>
      <c r="B1" s="7" t="s">
        <v>44</v>
      </c>
      <c r="D1" s="1" t="s">
        <v>29</v>
      </c>
      <c r="G1" s="85" t="s">
        <v>76</v>
      </c>
      <c r="H1" s="86"/>
      <c r="I1" s="86"/>
      <c r="J1" s="86"/>
      <c r="K1" s="86"/>
    </row>
    <row r="2" spans="1:13" x14ac:dyDescent="0.3">
      <c r="D2" s="1" t="s">
        <v>0</v>
      </c>
      <c r="F2" s="85" t="s">
        <v>75</v>
      </c>
      <c r="G2" s="86"/>
      <c r="H2" s="86"/>
      <c r="I2" s="86"/>
      <c r="J2" s="86"/>
      <c r="K2" s="86"/>
      <c r="L2" s="53"/>
    </row>
    <row r="3" spans="1:13" ht="27" x14ac:dyDescent="0.35">
      <c r="A3" s="8" t="s">
        <v>16</v>
      </c>
      <c r="D3" s="1" t="s">
        <v>1</v>
      </c>
      <c r="G3" s="87" t="s">
        <v>55</v>
      </c>
      <c r="H3" s="88"/>
      <c r="I3" s="88"/>
      <c r="J3" s="88"/>
      <c r="K3" s="88"/>
    </row>
    <row r="4" spans="1:13" ht="23.25" customHeight="1" x14ac:dyDescent="0.3">
      <c r="A4" s="117" t="s">
        <v>30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3" s="6" customFormat="1" ht="25.5" customHeight="1" x14ac:dyDescent="0.2">
      <c r="A5" s="73" t="s">
        <v>2</v>
      </c>
      <c r="B5" s="73" t="s">
        <v>3</v>
      </c>
      <c r="C5" s="73" t="s">
        <v>4</v>
      </c>
      <c r="D5" s="96" t="s">
        <v>5</v>
      </c>
      <c r="E5" s="97"/>
      <c r="F5" s="97"/>
      <c r="G5" s="97"/>
      <c r="H5" s="97"/>
      <c r="I5" s="97"/>
      <c r="J5" s="101" t="s">
        <v>35</v>
      </c>
      <c r="K5" s="96"/>
      <c r="L5" s="69" t="s">
        <v>77</v>
      </c>
      <c r="M5" s="69" t="s">
        <v>79</v>
      </c>
    </row>
    <row r="6" spans="1:13" s="6" customFormat="1" ht="12.75" customHeight="1" x14ac:dyDescent="0.2">
      <c r="A6" s="74"/>
      <c r="B6" s="74"/>
      <c r="C6" s="74"/>
      <c r="D6" s="73" t="s">
        <v>6</v>
      </c>
      <c r="E6" s="73" t="s">
        <v>7</v>
      </c>
      <c r="F6" s="109" t="s">
        <v>8</v>
      </c>
      <c r="G6" s="109"/>
      <c r="H6" s="109"/>
      <c r="I6" s="110"/>
      <c r="J6" s="90"/>
      <c r="K6" s="118"/>
      <c r="L6" s="69"/>
      <c r="M6" s="69"/>
    </row>
    <row r="7" spans="1:13" s="6" customFormat="1" ht="12.75" x14ac:dyDescent="0.2">
      <c r="A7" s="74"/>
      <c r="B7" s="74"/>
      <c r="C7" s="74"/>
      <c r="D7" s="74"/>
      <c r="E7" s="74"/>
      <c r="F7" s="73" t="s">
        <v>9</v>
      </c>
      <c r="G7" s="109" t="s">
        <v>10</v>
      </c>
      <c r="H7" s="109"/>
      <c r="I7" s="110"/>
      <c r="J7" s="103">
        <v>1</v>
      </c>
      <c r="K7" s="119">
        <v>2</v>
      </c>
      <c r="L7" s="69"/>
      <c r="M7" s="69"/>
    </row>
    <row r="8" spans="1:13" s="6" customFormat="1" ht="12.75" customHeight="1" x14ac:dyDescent="0.2">
      <c r="A8" s="74"/>
      <c r="B8" s="74"/>
      <c r="C8" s="74"/>
      <c r="D8" s="74"/>
      <c r="E8" s="74"/>
      <c r="F8" s="74"/>
      <c r="G8" s="92" t="s">
        <v>11</v>
      </c>
      <c r="H8" s="92" t="s">
        <v>48</v>
      </c>
      <c r="I8" s="94" t="s">
        <v>32</v>
      </c>
      <c r="J8" s="104"/>
      <c r="K8" s="120"/>
      <c r="L8" s="69"/>
      <c r="M8" s="69"/>
    </row>
    <row r="9" spans="1:13" s="6" customFormat="1" ht="27" customHeight="1" x14ac:dyDescent="0.2">
      <c r="A9" s="75"/>
      <c r="B9" s="75"/>
      <c r="C9" s="75"/>
      <c r="D9" s="75"/>
      <c r="E9" s="75"/>
      <c r="F9" s="75"/>
      <c r="G9" s="93"/>
      <c r="H9" s="93"/>
      <c r="I9" s="95"/>
      <c r="J9" s="105"/>
      <c r="K9" s="121"/>
      <c r="L9" s="69"/>
      <c r="M9" s="69"/>
    </row>
    <row r="10" spans="1:13" s="5" customFormat="1" ht="12.75" x14ac:dyDescent="0.2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0">
        <v>11</v>
      </c>
      <c r="L10" s="70"/>
      <c r="M10" s="70"/>
    </row>
    <row r="11" spans="1:13" x14ac:dyDescent="0.3">
      <c r="A11" s="17" t="s">
        <v>33</v>
      </c>
      <c r="B11" s="18" t="s">
        <v>34</v>
      </c>
      <c r="C11" s="55" t="s">
        <v>60</v>
      </c>
      <c r="D11" s="12">
        <f t="shared" ref="D11:D13" si="0">SUM(E11:F11)</f>
        <v>54</v>
      </c>
      <c r="E11" s="12">
        <f>SUM(E12:E13)</f>
        <v>18</v>
      </c>
      <c r="F11" s="12">
        <f t="shared" ref="F11" si="1">SUM(G11:H11)</f>
        <v>36</v>
      </c>
      <c r="G11" s="12">
        <f>SUM(G12:G13)</f>
        <v>12</v>
      </c>
      <c r="H11" s="12">
        <f>SUM(H12:H13)</f>
        <v>24</v>
      </c>
      <c r="I11" s="21">
        <f>SUM(I12:I13)</f>
        <v>0</v>
      </c>
      <c r="J11" s="12">
        <f>SUM(J12:J13)</f>
        <v>36</v>
      </c>
      <c r="K11" s="21">
        <f>SUM(K12:K13)</f>
        <v>0</v>
      </c>
      <c r="L11" s="71"/>
      <c r="M11" s="71"/>
    </row>
    <row r="12" spans="1:13" x14ac:dyDescent="0.3">
      <c r="A12" s="13" t="s">
        <v>53</v>
      </c>
      <c r="B12" s="19" t="s">
        <v>40</v>
      </c>
      <c r="C12" s="56" t="s">
        <v>17</v>
      </c>
      <c r="D12" s="54">
        <f t="shared" si="0"/>
        <v>21</v>
      </c>
      <c r="E12" s="14">
        <v>7</v>
      </c>
      <c r="F12" s="15">
        <f t="shared" ref="F12:F13" si="2">G12+H12+I12</f>
        <v>14</v>
      </c>
      <c r="G12" s="14">
        <v>4</v>
      </c>
      <c r="H12" s="14">
        <v>10</v>
      </c>
      <c r="I12" s="14"/>
      <c r="J12" s="48">
        <v>14</v>
      </c>
      <c r="K12" s="65">
        <v>0</v>
      </c>
      <c r="L12" s="71">
        <v>4</v>
      </c>
      <c r="M12" s="71">
        <f>L12+F12</f>
        <v>18</v>
      </c>
    </row>
    <row r="13" spans="1:13" ht="21" customHeight="1" x14ac:dyDescent="0.3">
      <c r="A13" s="13" t="s">
        <v>52</v>
      </c>
      <c r="B13" s="19" t="s">
        <v>47</v>
      </c>
      <c r="C13" s="56" t="s">
        <v>17</v>
      </c>
      <c r="D13" s="54">
        <f t="shared" si="0"/>
        <v>33</v>
      </c>
      <c r="E13" s="14">
        <v>11</v>
      </c>
      <c r="F13" s="15">
        <f t="shared" si="2"/>
        <v>22</v>
      </c>
      <c r="G13" s="14">
        <v>8</v>
      </c>
      <c r="H13" s="14">
        <v>14</v>
      </c>
      <c r="I13" s="14"/>
      <c r="J13" s="48">
        <v>22</v>
      </c>
      <c r="K13" s="65">
        <v>0</v>
      </c>
      <c r="L13" s="71">
        <v>4</v>
      </c>
      <c r="M13" s="71">
        <f>L13+F13</f>
        <v>26</v>
      </c>
    </row>
    <row r="14" spans="1:13" ht="23.25" customHeight="1" x14ac:dyDescent="0.3">
      <c r="A14" s="50" t="s">
        <v>18</v>
      </c>
      <c r="B14" s="20" t="s">
        <v>19</v>
      </c>
      <c r="C14" s="57" t="s">
        <v>59</v>
      </c>
      <c r="D14" s="51">
        <f>D15</f>
        <v>264</v>
      </c>
      <c r="E14" s="51">
        <f t="shared" ref="E14:K14" si="3">E15</f>
        <v>60</v>
      </c>
      <c r="F14" s="51">
        <f t="shared" si="3"/>
        <v>204</v>
      </c>
      <c r="G14" s="51">
        <f t="shared" si="3"/>
        <v>30</v>
      </c>
      <c r="H14" s="51">
        <f t="shared" si="3"/>
        <v>90</v>
      </c>
      <c r="I14" s="51">
        <f t="shared" si="3"/>
        <v>90</v>
      </c>
      <c r="J14" s="51">
        <f t="shared" si="3"/>
        <v>124</v>
      </c>
      <c r="K14" s="51">
        <f t="shared" si="3"/>
        <v>80</v>
      </c>
      <c r="L14" s="71"/>
      <c r="M14" s="71"/>
    </row>
    <row r="15" spans="1:13" ht="67.5" customHeight="1" x14ac:dyDescent="0.3">
      <c r="A15" s="22" t="s">
        <v>13</v>
      </c>
      <c r="B15" s="63" t="s">
        <v>74</v>
      </c>
      <c r="C15" s="58" t="s">
        <v>59</v>
      </c>
      <c r="D15" s="23">
        <f>D16+D17+D19</f>
        <v>264</v>
      </c>
      <c r="E15" s="23">
        <f>SUM(E16:E19)</f>
        <v>60</v>
      </c>
      <c r="F15" s="23">
        <f>F16+F17+F19</f>
        <v>204</v>
      </c>
      <c r="G15" s="23">
        <f>SUM(G16:G19)</f>
        <v>30</v>
      </c>
      <c r="H15" s="23">
        <f>SUM(H16:H19)</f>
        <v>90</v>
      </c>
      <c r="I15" s="23">
        <f>SUM(I16:I19)</f>
        <v>90</v>
      </c>
      <c r="J15" s="30">
        <f>SUM(J16:J19)</f>
        <v>124</v>
      </c>
      <c r="K15" s="23">
        <f>SUM(K16:K19)</f>
        <v>80</v>
      </c>
      <c r="L15" s="71"/>
      <c r="M15" s="71"/>
    </row>
    <row r="16" spans="1:13" ht="24.75" customHeight="1" x14ac:dyDescent="0.3">
      <c r="A16" s="24" t="s">
        <v>20</v>
      </c>
      <c r="B16" s="25" t="s">
        <v>56</v>
      </c>
      <c r="C16" s="56" t="s">
        <v>17</v>
      </c>
      <c r="D16" s="54">
        <f t="shared" ref="D16:D19" si="4">SUM(E16:F16)</f>
        <v>48</v>
      </c>
      <c r="E16" s="14">
        <v>16</v>
      </c>
      <c r="F16" s="15">
        <f>G16+H16</f>
        <v>32</v>
      </c>
      <c r="G16" s="14">
        <v>8</v>
      </c>
      <c r="H16" s="14">
        <v>24</v>
      </c>
      <c r="I16" s="14">
        <v>24</v>
      </c>
      <c r="J16" s="48">
        <v>20</v>
      </c>
      <c r="K16" s="65">
        <v>12</v>
      </c>
      <c r="L16" s="71">
        <v>4</v>
      </c>
      <c r="M16" s="71">
        <f t="shared" ref="M16:M17" si="5">L16+F16</f>
        <v>36</v>
      </c>
    </row>
    <row r="17" spans="1:13" ht="29.25" customHeight="1" x14ac:dyDescent="0.3">
      <c r="A17" s="24" t="s">
        <v>50</v>
      </c>
      <c r="B17" s="19" t="s">
        <v>58</v>
      </c>
      <c r="C17" s="56" t="s">
        <v>42</v>
      </c>
      <c r="D17" s="54">
        <f t="shared" si="4"/>
        <v>132</v>
      </c>
      <c r="E17" s="14">
        <v>44</v>
      </c>
      <c r="F17" s="15">
        <f>G17+H17</f>
        <v>88</v>
      </c>
      <c r="G17" s="14">
        <v>22</v>
      </c>
      <c r="H17" s="14">
        <v>66</v>
      </c>
      <c r="I17" s="14">
        <v>66</v>
      </c>
      <c r="J17" s="48">
        <v>50</v>
      </c>
      <c r="K17" s="65">
        <v>38</v>
      </c>
      <c r="L17" s="71">
        <v>4</v>
      </c>
      <c r="M17" s="71">
        <f t="shared" si="5"/>
        <v>92</v>
      </c>
    </row>
    <row r="18" spans="1:13" ht="29.25" customHeight="1" x14ac:dyDescent="0.3">
      <c r="A18" s="27" t="s">
        <v>21</v>
      </c>
      <c r="B18" s="28" t="s">
        <v>43</v>
      </c>
      <c r="C18" s="56" t="s">
        <v>41</v>
      </c>
      <c r="D18" s="26">
        <f t="shared" si="4"/>
        <v>15</v>
      </c>
      <c r="E18" s="14"/>
      <c r="F18" s="15">
        <f>SUM(J18:M18)</f>
        <v>15</v>
      </c>
      <c r="G18" s="14"/>
      <c r="H18" s="14"/>
      <c r="I18" s="14"/>
      <c r="J18" s="48"/>
      <c r="K18" s="65"/>
      <c r="L18" s="71"/>
      <c r="M18" s="71">
        <v>15</v>
      </c>
    </row>
    <row r="19" spans="1:13" ht="20.25" customHeight="1" x14ac:dyDescent="0.3">
      <c r="A19" s="27" t="s">
        <v>22</v>
      </c>
      <c r="B19" s="28" t="s">
        <v>57</v>
      </c>
      <c r="C19" s="56" t="s">
        <v>17</v>
      </c>
      <c r="D19" s="26">
        <f t="shared" si="4"/>
        <v>84</v>
      </c>
      <c r="E19" s="14"/>
      <c r="F19" s="15">
        <f>SUM(J19:K19)</f>
        <v>84</v>
      </c>
      <c r="G19" s="14"/>
      <c r="H19" s="14"/>
      <c r="I19" s="14"/>
      <c r="J19" s="48">
        <v>54</v>
      </c>
      <c r="K19" s="65">
        <v>30</v>
      </c>
      <c r="L19" s="71"/>
      <c r="M19" s="71">
        <v>84</v>
      </c>
    </row>
    <row r="20" spans="1:13" x14ac:dyDescent="0.3">
      <c r="A20" s="31"/>
      <c r="B20" s="32" t="s">
        <v>23</v>
      </c>
      <c r="C20" s="33" t="s">
        <v>54</v>
      </c>
      <c r="D20" s="34">
        <f t="shared" ref="D20:K20" si="6">D11+D14</f>
        <v>318</v>
      </c>
      <c r="E20" s="34">
        <f t="shared" si="6"/>
        <v>78</v>
      </c>
      <c r="F20" s="34">
        <f t="shared" si="6"/>
        <v>240</v>
      </c>
      <c r="G20" s="34">
        <f t="shared" si="6"/>
        <v>42</v>
      </c>
      <c r="H20" s="34">
        <f t="shared" si="6"/>
        <v>114</v>
      </c>
      <c r="I20" s="34">
        <f t="shared" si="6"/>
        <v>90</v>
      </c>
      <c r="J20" s="34">
        <f t="shared" si="6"/>
        <v>160</v>
      </c>
      <c r="K20" s="34">
        <f t="shared" si="6"/>
        <v>80</v>
      </c>
      <c r="L20" s="71"/>
      <c r="M20" s="71"/>
    </row>
    <row r="21" spans="1:13" x14ac:dyDescent="0.3">
      <c r="A21" s="78" t="s">
        <v>38</v>
      </c>
      <c r="B21" s="79"/>
      <c r="C21" s="79"/>
      <c r="D21" s="79"/>
      <c r="E21" s="35"/>
      <c r="F21" s="83" t="s">
        <v>12</v>
      </c>
      <c r="G21" s="82" t="s">
        <v>24</v>
      </c>
      <c r="H21" s="82"/>
      <c r="I21" s="82"/>
      <c r="J21" s="36">
        <f>J12+J13+J16+J17</f>
        <v>106</v>
      </c>
      <c r="K21" s="66">
        <f>K12+K13+K16+K17</f>
        <v>50</v>
      </c>
      <c r="L21" s="71"/>
      <c r="M21" s="71"/>
    </row>
    <row r="22" spans="1:13" ht="39" customHeight="1" x14ac:dyDescent="0.35">
      <c r="A22" s="59" t="s">
        <v>68</v>
      </c>
      <c r="B22" s="60"/>
      <c r="C22" s="60"/>
      <c r="D22" s="44"/>
      <c r="E22" s="45"/>
      <c r="F22" s="83"/>
      <c r="G22" s="100" t="s">
        <v>49</v>
      </c>
      <c r="H22" s="82"/>
      <c r="I22" s="98"/>
      <c r="J22" s="36">
        <f>J19</f>
        <v>54</v>
      </c>
      <c r="K22" s="66">
        <f>K19</f>
        <v>30</v>
      </c>
      <c r="L22" s="71"/>
      <c r="M22" s="71"/>
    </row>
    <row r="23" spans="1:13" ht="24" thickBot="1" x14ac:dyDescent="0.4">
      <c r="A23" s="47" t="s">
        <v>31</v>
      </c>
      <c r="B23" s="44"/>
      <c r="C23" s="44"/>
      <c r="D23" s="52"/>
      <c r="E23" s="46"/>
      <c r="F23" s="83"/>
      <c r="G23" s="113" t="s">
        <v>46</v>
      </c>
      <c r="H23" s="114"/>
      <c r="I23" s="115"/>
      <c r="J23" s="37"/>
      <c r="K23" s="66">
        <v>4</v>
      </c>
      <c r="L23" s="71"/>
      <c r="M23" s="71"/>
    </row>
    <row r="24" spans="1:13" ht="24" thickBot="1" x14ac:dyDescent="0.4">
      <c r="A24" s="76" t="s">
        <v>37</v>
      </c>
      <c r="B24" s="77"/>
      <c r="C24" s="77"/>
      <c r="D24" s="52"/>
      <c r="E24" s="46"/>
      <c r="F24" s="84"/>
      <c r="G24" s="80">
        <f>SUM(J24:K24)</f>
        <v>244</v>
      </c>
      <c r="H24" s="81"/>
      <c r="I24" s="81"/>
      <c r="J24" s="16">
        <f>SUM(J21:J23)</f>
        <v>160</v>
      </c>
      <c r="K24" s="67">
        <f>SUM(K21:K23)</f>
        <v>84</v>
      </c>
      <c r="L24" s="71"/>
      <c r="M24" s="71"/>
    </row>
    <row r="25" spans="1:13" x14ac:dyDescent="0.3">
      <c r="A25" s="39"/>
      <c r="B25" s="40"/>
      <c r="C25" s="40"/>
      <c r="D25" s="40"/>
      <c r="E25" s="40"/>
      <c r="F25" s="83"/>
      <c r="G25" s="111" t="s">
        <v>26</v>
      </c>
      <c r="H25" s="112"/>
      <c r="I25" s="112"/>
      <c r="J25" s="37"/>
      <c r="K25" s="68">
        <v>1</v>
      </c>
      <c r="L25" s="71"/>
      <c r="M25" s="71"/>
    </row>
    <row r="26" spans="1:13" x14ac:dyDescent="0.3">
      <c r="A26" s="76"/>
      <c r="B26" s="77"/>
      <c r="C26" s="77"/>
      <c r="D26" s="40"/>
      <c r="E26" s="40"/>
      <c r="F26" s="83"/>
      <c r="G26" s="100" t="s">
        <v>27</v>
      </c>
      <c r="H26" s="82"/>
      <c r="I26" s="82"/>
      <c r="J26" s="37">
        <v>2</v>
      </c>
      <c r="K26" s="68">
        <v>2</v>
      </c>
      <c r="L26" s="71"/>
      <c r="M26" s="71"/>
    </row>
    <row r="27" spans="1:13" x14ac:dyDescent="0.3">
      <c r="A27" s="39"/>
      <c r="B27" s="40"/>
      <c r="C27" s="40"/>
      <c r="D27" s="40"/>
      <c r="E27" s="40"/>
      <c r="F27" s="83"/>
      <c r="G27" s="98" t="s">
        <v>28</v>
      </c>
      <c r="H27" s="99"/>
      <c r="I27" s="100"/>
      <c r="J27" s="37"/>
      <c r="K27" s="68" t="s">
        <v>36</v>
      </c>
      <c r="L27" s="71"/>
      <c r="M27" s="71"/>
    </row>
    <row r="28" spans="1:13" x14ac:dyDescent="0.3">
      <c r="A28" s="42"/>
      <c r="B28" s="43"/>
      <c r="C28" s="43"/>
      <c r="D28" s="43"/>
      <c r="E28" s="43"/>
      <c r="F28" s="83"/>
      <c r="G28" s="98"/>
      <c r="H28" s="99"/>
      <c r="I28" s="100"/>
      <c r="J28" s="16">
        <f t="shared" ref="J28:K28" si="7">SUM(J25:J27)</f>
        <v>2</v>
      </c>
      <c r="K28" s="67">
        <f t="shared" si="7"/>
        <v>3</v>
      </c>
      <c r="L28" s="71"/>
      <c r="M28" s="71"/>
    </row>
    <row r="29" spans="1:13" x14ac:dyDescent="0.3">
      <c r="J29" s="116" t="s">
        <v>78</v>
      </c>
      <c r="K29" s="116"/>
      <c r="L29" s="71">
        <v>271</v>
      </c>
      <c r="M29" s="71">
        <f>SUM(M12:M28)</f>
        <v>271</v>
      </c>
    </row>
  </sheetData>
  <mergeCells count="33">
    <mergeCell ref="K7:K9"/>
    <mergeCell ref="G22:I22"/>
    <mergeCell ref="G1:K1"/>
    <mergeCell ref="F2:K2"/>
    <mergeCell ref="G3:K3"/>
    <mergeCell ref="A5:A9"/>
    <mergeCell ref="B5:B9"/>
    <mergeCell ref="C5:C9"/>
    <mergeCell ref="D5:I5"/>
    <mergeCell ref="J5:K5"/>
    <mergeCell ref="D6:D9"/>
    <mergeCell ref="E6:E9"/>
    <mergeCell ref="F6:I6"/>
    <mergeCell ref="J6:K6"/>
    <mergeCell ref="F7:F9"/>
    <mergeCell ref="G7:I7"/>
    <mergeCell ref="J7:J9"/>
    <mergeCell ref="J29:K29"/>
    <mergeCell ref="G27:I27"/>
    <mergeCell ref="G28:I28"/>
    <mergeCell ref="A4:K4"/>
    <mergeCell ref="G23:I23"/>
    <mergeCell ref="A24:C24"/>
    <mergeCell ref="G24:I24"/>
    <mergeCell ref="G25:I25"/>
    <mergeCell ref="A26:C26"/>
    <mergeCell ref="G26:I26"/>
    <mergeCell ref="G8:G9"/>
    <mergeCell ref="H8:H9"/>
    <mergeCell ref="I8:I9"/>
    <mergeCell ref="A21:D21"/>
    <mergeCell ref="F21:F28"/>
    <mergeCell ref="G21:I2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="85" zoomScaleNormal="71" zoomScaleSheetLayoutView="85" workbookViewId="0">
      <selection activeCell="N5" sqref="N5:O30"/>
    </sheetView>
  </sheetViews>
  <sheetFormatPr defaultRowHeight="20.25" x14ac:dyDescent="0.3"/>
  <cols>
    <col min="1" max="1" width="18.140625" style="1" customWidth="1"/>
    <col min="2" max="2" width="58.85546875" style="1" customWidth="1"/>
    <col min="3" max="3" width="23.140625" style="1" customWidth="1"/>
    <col min="4" max="4" width="13.140625" style="1" customWidth="1"/>
    <col min="5" max="5" width="11.140625" style="1" customWidth="1"/>
    <col min="6" max="6" width="12.42578125" style="1" customWidth="1"/>
    <col min="7" max="7" width="15.7109375" style="1" customWidth="1"/>
    <col min="8" max="8" width="12.85546875" style="1" customWidth="1"/>
    <col min="9" max="9" width="9.140625" style="1"/>
    <col min="10" max="10" width="11.28515625" style="1" customWidth="1"/>
    <col min="11" max="11" width="10.85546875" style="1" customWidth="1"/>
    <col min="12" max="12" width="10.5703125" style="1" customWidth="1"/>
    <col min="13" max="13" width="10.42578125" style="1" customWidth="1"/>
    <col min="14" max="16384" width="9.140625" style="1"/>
  </cols>
  <sheetData>
    <row r="1" spans="1:15" ht="21" thickBot="1" x14ac:dyDescent="0.35">
      <c r="A1" s="2" t="s">
        <v>36</v>
      </c>
      <c r="B1" s="7" t="s">
        <v>39</v>
      </c>
      <c r="D1" s="1" t="s">
        <v>29</v>
      </c>
      <c r="G1" s="85" t="s">
        <v>70</v>
      </c>
      <c r="H1" s="86"/>
      <c r="I1" s="86"/>
      <c r="J1" s="86"/>
      <c r="K1" s="86"/>
      <c r="L1" s="86"/>
      <c r="M1" s="86"/>
    </row>
    <row r="2" spans="1:15" x14ac:dyDescent="0.3">
      <c r="D2" s="1" t="s">
        <v>0</v>
      </c>
      <c r="F2" s="85" t="s">
        <v>71</v>
      </c>
      <c r="G2" s="86"/>
      <c r="H2" s="86"/>
      <c r="I2" s="86"/>
      <c r="J2" s="86"/>
      <c r="K2" s="86"/>
      <c r="L2" s="102" t="s">
        <v>30</v>
      </c>
      <c r="M2" s="102"/>
      <c r="N2" s="102"/>
    </row>
    <row r="3" spans="1:15" ht="27" x14ac:dyDescent="0.35">
      <c r="A3" s="8" t="s">
        <v>16</v>
      </c>
      <c r="D3" s="1" t="s">
        <v>1</v>
      </c>
      <c r="G3" s="87" t="s">
        <v>64</v>
      </c>
      <c r="H3" s="88"/>
      <c r="I3" s="88"/>
      <c r="J3" s="88"/>
      <c r="K3" s="88"/>
    </row>
    <row r="4" spans="1:15" ht="23.25" x14ac:dyDescent="0.35">
      <c r="A4" s="91"/>
      <c r="B4" s="91"/>
      <c r="C4" s="91"/>
      <c r="D4" s="91"/>
      <c r="E4" s="91"/>
      <c r="F4" s="91"/>
      <c r="G4" s="91"/>
      <c r="H4" s="91"/>
      <c r="I4" s="91"/>
      <c r="J4" s="3"/>
      <c r="K4" s="3"/>
      <c r="L4" s="4"/>
      <c r="M4" s="4"/>
    </row>
    <row r="5" spans="1:15" s="6" customFormat="1" ht="25.5" customHeight="1" x14ac:dyDescent="0.2">
      <c r="A5" s="73" t="s">
        <v>2</v>
      </c>
      <c r="B5" s="73" t="s">
        <v>3</v>
      </c>
      <c r="C5" s="73" t="s">
        <v>4</v>
      </c>
      <c r="D5" s="96" t="s">
        <v>5</v>
      </c>
      <c r="E5" s="97"/>
      <c r="F5" s="97"/>
      <c r="G5" s="97"/>
      <c r="H5" s="97"/>
      <c r="I5" s="97"/>
      <c r="J5" s="101" t="s">
        <v>35</v>
      </c>
      <c r="K5" s="101"/>
      <c r="L5" s="101"/>
      <c r="M5" s="101"/>
      <c r="N5" s="69" t="s">
        <v>77</v>
      </c>
      <c r="O5" s="69" t="s">
        <v>23</v>
      </c>
    </row>
    <row r="6" spans="1:15" s="6" customFormat="1" ht="12.75" customHeight="1" x14ac:dyDescent="0.2">
      <c r="A6" s="74"/>
      <c r="B6" s="74"/>
      <c r="C6" s="74"/>
      <c r="D6" s="73" t="s">
        <v>6</v>
      </c>
      <c r="E6" s="73" t="s">
        <v>7</v>
      </c>
      <c r="F6" s="109" t="s">
        <v>8</v>
      </c>
      <c r="G6" s="109"/>
      <c r="H6" s="109"/>
      <c r="I6" s="110"/>
      <c r="J6" s="90"/>
      <c r="K6" s="90"/>
      <c r="L6" s="89"/>
      <c r="M6" s="89"/>
      <c r="N6" s="69"/>
      <c r="O6" s="69"/>
    </row>
    <row r="7" spans="1:15" s="6" customFormat="1" ht="15" customHeight="1" x14ac:dyDescent="0.25">
      <c r="A7" s="74"/>
      <c r="B7" s="74"/>
      <c r="C7" s="74"/>
      <c r="D7" s="74"/>
      <c r="E7" s="74"/>
      <c r="F7" s="73" t="s">
        <v>9</v>
      </c>
      <c r="G7" s="109" t="s">
        <v>10</v>
      </c>
      <c r="H7" s="109"/>
      <c r="I7" s="110"/>
      <c r="J7" s="103">
        <v>1</v>
      </c>
      <c r="K7" s="103">
        <v>2</v>
      </c>
      <c r="L7" s="106">
        <v>3</v>
      </c>
      <c r="M7" s="72"/>
      <c r="N7" s="69"/>
      <c r="O7" s="69"/>
    </row>
    <row r="8" spans="1:15" s="6" customFormat="1" ht="12.75" customHeight="1" x14ac:dyDescent="0.25">
      <c r="A8" s="74"/>
      <c r="B8" s="74"/>
      <c r="C8" s="74"/>
      <c r="D8" s="74"/>
      <c r="E8" s="74"/>
      <c r="F8" s="74"/>
      <c r="G8" s="92" t="s">
        <v>11</v>
      </c>
      <c r="H8" s="92" t="s">
        <v>48</v>
      </c>
      <c r="I8" s="94" t="s">
        <v>32</v>
      </c>
      <c r="J8" s="104"/>
      <c r="K8" s="104"/>
      <c r="L8" s="107"/>
      <c r="M8" s="72"/>
      <c r="N8" s="69"/>
      <c r="O8" s="69"/>
    </row>
    <row r="9" spans="1:15" s="6" customFormat="1" ht="63" customHeight="1" x14ac:dyDescent="0.25">
      <c r="A9" s="75"/>
      <c r="B9" s="75"/>
      <c r="C9" s="75"/>
      <c r="D9" s="75"/>
      <c r="E9" s="75"/>
      <c r="F9" s="75"/>
      <c r="G9" s="93"/>
      <c r="H9" s="93"/>
      <c r="I9" s="95"/>
      <c r="J9" s="105"/>
      <c r="K9" s="105"/>
      <c r="L9" s="108"/>
      <c r="M9" s="72"/>
      <c r="N9" s="69"/>
      <c r="O9" s="69"/>
    </row>
    <row r="10" spans="1:15" s="5" customFormat="1" ht="12.75" x14ac:dyDescent="0.25">
      <c r="A10" s="9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1">
        <v>10</v>
      </c>
      <c r="K10" s="11">
        <v>11</v>
      </c>
      <c r="L10" s="11">
        <v>12</v>
      </c>
      <c r="M10" s="72"/>
      <c r="N10" s="70"/>
      <c r="O10" s="70"/>
    </row>
    <row r="11" spans="1:15" x14ac:dyDescent="0.3">
      <c r="A11" s="17" t="s">
        <v>33</v>
      </c>
      <c r="B11" s="18" t="s">
        <v>34</v>
      </c>
      <c r="C11" s="55" t="s">
        <v>65</v>
      </c>
      <c r="D11" s="12">
        <f t="shared" ref="D11:D14" si="0">SUM(E11:F11)</f>
        <v>228</v>
      </c>
      <c r="E11" s="12">
        <f>SUM(E12:E14)</f>
        <v>76</v>
      </c>
      <c r="F11" s="12">
        <f t="shared" ref="F11" si="1">SUM(G11:H11)</f>
        <v>152</v>
      </c>
      <c r="G11" s="12">
        <f t="shared" ref="G11:L11" si="2">SUM(G12:G14)</f>
        <v>108</v>
      </c>
      <c r="H11" s="12">
        <f t="shared" si="2"/>
        <v>44</v>
      </c>
      <c r="I11" s="21">
        <f t="shared" si="2"/>
        <v>0</v>
      </c>
      <c r="J11" s="12">
        <f t="shared" si="2"/>
        <v>16</v>
      </c>
      <c r="K11" s="12">
        <f t="shared" si="2"/>
        <v>32</v>
      </c>
      <c r="L11" s="12">
        <f t="shared" si="2"/>
        <v>104</v>
      </c>
      <c r="M11" s="72"/>
      <c r="N11" s="71"/>
      <c r="O11" s="71"/>
    </row>
    <row r="12" spans="1:15" ht="40.5" x14ac:dyDescent="0.3">
      <c r="A12" s="13" t="s">
        <v>53</v>
      </c>
      <c r="B12" s="62" t="s">
        <v>67</v>
      </c>
      <c r="C12" s="61" t="s">
        <v>42</v>
      </c>
      <c r="D12" s="54">
        <f t="shared" si="0"/>
        <v>120</v>
      </c>
      <c r="E12" s="14">
        <v>40</v>
      </c>
      <c r="F12" s="15">
        <f>J12+K12+L12</f>
        <v>80</v>
      </c>
      <c r="G12" s="14">
        <v>52</v>
      </c>
      <c r="H12" s="14">
        <v>28</v>
      </c>
      <c r="I12" s="14"/>
      <c r="J12" s="48">
        <v>0</v>
      </c>
      <c r="K12" s="48">
        <v>16</v>
      </c>
      <c r="L12" s="49">
        <v>64</v>
      </c>
      <c r="M12" s="72"/>
      <c r="N12" s="71">
        <v>4</v>
      </c>
      <c r="O12" s="71">
        <f>N12+F12</f>
        <v>84</v>
      </c>
    </row>
    <row r="13" spans="1:15" x14ac:dyDescent="0.3">
      <c r="A13" s="13" t="s">
        <v>52</v>
      </c>
      <c r="B13" s="62" t="s">
        <v>63</v>
      </c>
      <c r="C13" s="61" t="s">
        <v>17</v>
      </c>
      <c r="D13" s="54">
        <f t="shared" si="0"/>
        <v>72</v>
      </c>
      <c r="E13" s="14">
        <v>24</v>
      </c>
      <c r="F13" s="15">
        <f t="shared" ref="F13:F14" si="3">J13+K13+L13</f>
        <v>48</v>
      </c>
      <c r="G13" s="14">
        <v>48</v>
      </c>
      <c r="H13" s="14">
        <v>0</v>
      </c>
      <c r="I13" s="14"/>
      <c r="J13" s="48">
        <v>16</v>
      </c>
      <c r="K13" s="48">
        <v>16</v>
      </c>
      <c r="L13" s="49">
        <v>16</v>
      </c>
      <c r="M13" s="72"/>
      <c r="N13" s="71">
        <v>4</v>
      </c>
      <c r="O13" s="71">
        <f t="shared" ref="O13:O14" si="4">N13+F13</f>
        <v>52</v>
      </c>
    </row>
    <row r="14" spans="1:15" x14ac:dyDescent="0.3">
      <c r="A14" s="13" t="s">
        <v>51</v>
      </c>
      <c r="B14" s="62" t="s">
        <v>69</v>
      </c>
      <c r="C14" s="61" t="s">
        <v>41</v>
      </c>
      <c r="D14" s="54">
        <f t="shared" si="0"/>
        <v>36</v>
      </c>
      <c r="E14" s="14">
        <v>12</v>
      </c>
      <c r="F14" s="15">
        <f t="shared" si="3"/>
        <v>24</v>
      </c>
      <c r="G14" s="14">
        <v>8</v>
      </c>
      <c r="H14" s="14">
        <v>16</v>
      </c>
      <c r="I14" s="14"/>
      <c r="J14" s="48">
        <v>0</v>
      </c>
      <c r="K14" s="48"/>
      <c r="L14" s="49">
        <v>24</v>
      </c>
      <c r="M14" s="72"/>
      <c r="N14" s="71">
        <v>2</v>
      </c>
      <c r="O14" s="71">
        <f t="shared" si="4"/>
        <v>26</v>
      </c>
    </row>
    <row r="15" spans="1:15" ht="23.25" customHeight="1" x14ac:dyDescent="0.3">
      <c r="A15" s="50" t="s">
        <v>18</v>
      </c>
      <c r="B15" s="20" t="s">
        <v>19</v>
      </c>
      <c r="C15" s="57" t="s">
        <v>62</v>
      </c>
      <c r="D15" s="51">
        <f>D16</f>
        <v>375</v>
      </c>
      <c r="E15" s="51">
        <f t="shared" ref="E15:L15" si="5">E16</f>
        <v>85</v>
      </c>
      <c r="F15" s="51">
        <f t="shared" si="5"/>
        <v>290</v>
      </c>
      <c r="G15" s="51">
        <f t="shared" si="5"/>
        <v>50</v>
      </c>
      <c r="H15" s="51">
        <f t="shared" si="5"/>
        <v>240</v>
      </c>
      <c r="I15" s="51"/>
      <c r="J15" s="51">
        <f t="shared" si="5"/>
        <v>144</v>
      </c>
      <c r="K15" s="51">
        <f t="shared" si="5"/>
        <v>128</v>
      </c>
      <c r="L15" s="51">
        <f t="shared" si="5"/>
        <v>18</v>
      </c>
      <c r="M15" s="72"/>
      <c r="N15" s="71"/>
      <c r="O15" s="71"/>
    </row>
    <row r="16" spans="1:15" ht="63" customHeight="1" x14ac:dyDescent="0.3">
      <c r="A16" s="22" t="s">
        <v>13</v>
      </c>
      <c r="B16" s="63" t="s">
        <v>74</v>
      </c>
      <c r="C16" s="58" t="s">
        <v>62</v>
      </c>
      <c r="D16" s="23">
        <f t="shared" ref="D16:D20" si="6">SUM(E16:F16)</f>
        <v>375</v>
      </c>
      <c r="E16" s="23">
        <f>SUM(E17:E20)</f>
        <v>85</v>
      </c>
      <c r="F16" s="23">
        <f>F17+F18+F19+F20</f>
        <v>290</v>
      </c>
      <c r="G16" s="23">
        <f t="shared" ref="G16:L16" si="7">SUM(G17:G20)</f>
        <v>50</v>
      </c>
      <c r="H16" s="23">
        <f t="shared" si="7"/>
        <v>240</v>
      </c>
      <c r="I16" s="23"/>
      <c r="J16" s="30">
        <f t="shared" si="7"/>
        <v>144</v>
      </c>
      <c r="K16" s="30">
        <f t="shared" si="7"/>
        <v>128</v>
      </c>
      <c r="L16" s="30">
        <f t="shared" si="7"/>
        <v>18</v>
      </c>
      <c r="M16" s="72"/>
      <c r="N16" s="71"/>
      <c r="O16" s="71"/>
    </row>
    <row r="17" spans="1:15" x14ac:dyDescent="0.3">
      <c r="A17" s="24" t="s">
        <v>20</v>
      </c>
      <c r="B17" s="25" t="s">
        <v>56</v>
      </c>
      <c r="C17" s="56" t="s">
        <v>42</v>
      </c>
      <c r="D17" s="54">
        <f t="shared" si="6"/>
        <v>180</v>
      </c>
      <c r="E17" s="14">
        <v>60</v>
      </c>
      <c r="F17" s="15">
        <f>G17+H17</f>
        <v>120</v>
      </c>
      <c r="G17" s="14">
        <v>30</v>
      </c>
      <c r="H17" s="14">
        <v>90</v>
      </c>
      <c r="I17" s="14"/>
      <c r="J17" s="48">
        <v>74</v>
      </c>
      <c r="K17" s="48">
        <v>46</v>
      </c>
      <c r="L17" s="49">
        <v>0</v>
      </c>
      <c r="M17" s="72"/>
      <c r="N17" s="71">
        <v>4</v>
      </c>
      <c r="O17" s="71">
        <f t="shared" ref="O17:O19" si="8">N17+F17</f>
        <v>124</v>
      </c>
    </row>
    <row r="18" spans="1:15" ht="40.5" x14ac:dyDescent="0.3">
      <c r="A18" s="29" t="s">
        <v>50</v>
      </c>
      <c r="B18" s="19" t="s">
        <v>61</v>
      </c>
      <c r="C18" s="56" t="s">
        <v>42</v>
      </c>
      <c r="D18" s="54">
        <f t="shared" si="6"/>
        <v>75</v>
      </c>
      <c r="E18" s="14">
        <v>25</v>
      </c>
      <c r="F18" s="15">
        <f>G18+H18</f>
        <v>50</v>
      </c>
      <c r="G18" s="14">
        <v>20</v>
      </c>
      <c r="H18" s="14">
        <v>30</v>
      </c>
      <c r="I18" s="14"/>
      <c r="J18" s="48">
        <v>28</v>
      </c>
      <c r="K18" s="48">
        <v>22</v>
      </c>
      <c r="L18" s="49">
        <v>0</v>
      </c>
      <c r="M18" s="72"/>
      <c r="N18" s="71">
        <v>2</v>
      </c>
      <c r="O18" s="71">
        <f t="shared" si="8"/>
        <v>52</v>
      </c>
    </row>
    <row r="19" spans="1:15" ht="42.75" customHeight="1" x14ac:dyDescent="0.3">
      <c r="A19" s="27" t="s">
        <v>21</v>
      </c>
      <c r="B19" s="28" t="s">
        <v>43</v>
      </c>
      <c r="C19" s="56" t="s">
        <v>41</v>
      </c>
      <c r="D19" s="26">
        <f t="shared" si="6"/>
        <v>0</v>
      </c>
      <c r="E19" s="14"/>
      <c r="F19" s="15">
        <f>SUM(J19:M19)</f>
        <v>0</v>
      </c>
      <c r="G19" s="14"/>
      <c r="H19" s="14"/>
      <c r="I19" s="14"/>
      <c r="J19" s="48"/>
      <c r="K19" s="48"/>
      <c r="L19" s="49"/>
      <c r="M19" s="72"/>
      <c r="N19" s="71">
        <v>15</v>
      </c>
      <c r="O19" s="71">
        <f t="shared" si="8"/>
        <v>15</v>
      </c>
    </row>
    <row r="20" spans="1:15" ht="20.25" customHeight="1" x14ac:dyDescent="0.3">
      <c r="A20" s="27" t="s">
        <v>22</v>
      </c>
      <c r="B20" s="28" t="s">
        <v>14</v>
      </c>
      <c r="C20" s="56" t="s">
        <v>17</v>
      </c>
      <c r="D20" s="26">
        <f t="shared" si="6"/>
        <v>120</v>
      </c>
      <c r="E20" s="14"/>
      <c r="F20" s="15">
        <f>SUM(J20:M20)</f>
        <v>120</v>
      </c>
      <c r="G20" s="14"/>
      <c r="H20" s="14">
        <v>120</v>
      </c>
      <c r="I20" s="14"/>
      <c r="J20" s="48">
        <v>42</v>
      </c>
      <c r="K20" s="48">
        <v>60</v>
      </c>
      <c r="L20" s="49">
        <v>18</v>
      </c>
      <c r="M20" s="72"/>
      <c r="N20" s="71"/>
      <c r="O20" s="71">
        <f>F20</f>
        <v>120</v>
      </c>
    </row>
    <row r="21" spans="1:15" x14ac:dyDescent="0.3">
      <c r="A21" s="31"/>
      <c r="B21" s="32" t="s">
        <v>23</v>
      </c>
      <c r="C21" s="33" t="s">
        <v>66</v>
      </c>
      <c r="D21" s="34">
        <f t="shared" ref="D21:L21" si="9">D11+D15</f>
        <v>603</v>
      </c>
      <c r="E21" s="34">
        <f t="shared" si="9"/>
        <v>161</v>
      </c>
      <c r="F21" s="34">
        <f t="shared" si="9"/>
        <v>442</v>
      </c>
      <c r="G21" s="34">
        <f t="shared" si="9"/>
        <v>158</v>
      </c>
      <c r="H21" s="34">
        <f t="shared" si="9"/>
        <v>284</v>
      </c>
      <c r="I21" s="34">
        <f t="shared" si="9"/>
        <v>0</v>
      </c>
      <c r="J21" s="34">
        <f t="shared" si="9"/>
        <v>160</v>
      </c>
      <c r="K21" s="34">
        <f t="shared" si="9"/>
        <v>160</v>
      </c>
      <c r="L21" s="34">
        <f t="shared" si="9"/>
        <v>122</v>
      </c>
      <c r="M21" s="72"/>
      <c r="N21" s="71"/>
      <c r="O21" s="71"/>
    </row>
    <row r="22" spans="1:15" x14ac:dyDescent="0.3">
      <c r="A22" s="78" t="s">
        <v>80</v>
      </c>
      <c r="B22" s="79"/>
      <c r="C22" s="79"/>
      <c r="D22" s="79"/>
      <c r="E22" s="35"/>
      <c r="F22" s="83" t="s">
        <v>12</v>
      </c>
      <c r="G22" s="82" t="s">
        <v>24</v>
      </c>
      <c r="H22" s="82"/>
      <c r="I22" s="82"/>
      <c r="J22" s="36">
        <f>J12+J13+J14+J17+J18</f>
        <v>118</v>
      </c>
      <c r="K22" s="36">
        <f t="shared" ref="K22:L22" si="10">K12+K13+K14+K17+K18</f>
        <v>100</v>
      </c>
      <c r="L22" s="36">
        <f t="shared" si="10"/>
        <v>104</v>
      </c>
      <c r="M22" s="72"/>
      <c r="N22" s="71"/>
      <c r="O22" s="71"/>
    </row>
    <row r="23" spans="1:15" ht="39" customHeight="1" x14ac:dyDescent="0.35">
      <c r="A23" s="59" t="s">
        <v>72</v>
      </c>
      <c r="B23" s="60"/>
      <c r="C23" s="60"/>
      <c r="D23" s="44"/>
      <c r="E23" s="45"/>
      <c r="F23" s="83"/>
      <c r="G23" s="82" t="s">
        <v>25</v>
      </c>
      <c r="H23" s="82"/>
      <c r="I23" s="82"/>
      <c r="J23" s="36">
        <f>J20</f>
        <v>42</v>
      </c>
      <c r="K23" s="36">
        <f t="shared" ref="K23:L23" si="11">K20</f>
        <v>60</v>
      </c>
      <c r="L23" s="36">
        <f t="shared" si="11"/>
        <v>18</v>
      </c>
      <c r="M23" s="72"/>
      <c r="N23" s="71"/>
      <c r="O23" s="71"/>
    </row>
    <row r="24" spans="1:15" ht="23.25" x14ac:dyDescent="0.35">
      <c r="A24" s="76"/>
      <c r="B24" s="77"/>
      <c r="C24" s="77"/>
      <c r="D24" s="52"/>
      <c r="E24" s="38"/>
      <c r="F24" s="83"/>
      <c r="G24" s="82"/>
      <c r="H24" s="82"/>
      <c r="I24" s="82"/>
      <c r="J24" s="36"/>
      <c r="K24" s="36"/>
      <c r="L24" s="36"/>
      <c r="M24" s="72"/>
      <c r="N24" s="71"/>
      <c r="O24" s="71"/>
    </row>
    <row r="25" spans="1:15" ht="24" thickBot="1" x14ac:dyDescent="0.4">
      <c r="A25" s="47" t="s">
        <v>31</v>
      </c>
      <c r="B25" s="44"/>
      <c r="C25" s="44"/>
      <c r="D25" s="52"/>
      <c r="E25" s="46"/>
      <c r="F25" s="83"/>
      <c r="G25" s="113" t="s">
        <v>45</v>
      </c>
      <c r="H25" s="114"/>
      <c r="I25" s="115"/>
      <c r="J25" s="37"/>
      <c r="K25" s="37"/>
      <c r="L25" s="37">
        <v>12</v>
      </c>
      <c r="M25" s="72"/>
      <c r="N25" s="71"/>
      <c r="O25" s="71"/>
    </row>
    <row r="26" spans="1:15" ht="24" thickBot="1" x14ac:dyDescent="0.4">
      <c r="A26" s="76" t="s">
        <v>37</v>
      </c>
      <c r="B26" s="77"/>
      <c r="C26" s="77"/>
      <c r="D26" s="64" t="s">
        <v>73</v>
      </c>
      <c r="E26" s="46"/>
      <c r="F26" s="84"/>
      <c r="G26" s="80">
        <f>SUM(J26:M26)</f>
        <v>454</v>
      </c>
      <c r="H26" s="81"/>
      <c r="I26" s="81"/>
      <c r="J26" s="16">
        <f t="shared" ref="J26:L26" si="12">SUM(J22:J25)</f>
        <v>160</v>
      </c>
      <c r="K26" s="16">
        <f t="shared" si="12"/>
        <v>160</v>
      </c>
      <c r="L26" s="16">
        <f t="shared" si="12"/>
        <v>134</v>
      </c>
      <c r="M26" s="72"/>
      <c r="N26" s="71"/>
      <c r="O26" s="71"/>
    </row>
    <row r="27" spans="1:15" x14ac:dyDescent="0.3">
      <c r="A27" s="39"/>
      <c r="B27" s="40"/>
      <c r="C27" s="40"/>
      <c r="D27" s="40"/>
      <c r="E27" s="40"/>
      <c r="F27" s="83"/>
      <c r="G27" s="111" t="s">
        <v>26</v>
      </c>
      <c r="H27" s="112"/>
      <c r="I27" s="112"/>
      <c r="J27" s="37"/>
      <c r="K27" s="37">
        <v>2</v>
      </c>
      <c r="L27" s="37">
        <v>1</v>
      </c>
      <c r="M27" s="72"/>
      <c r="N27" s="71"/>
      <c r="O27" s="71"/>
    </row>
    <row r="28" spans="1:15" x14ac:dyDescent="0.3">
      <c r="A28" s="76"/>
      <c r="B28" s="77"/>
      <c r="C28" s="77"/>
      <c r="D28" s="40"/>
      <c r="E28" s="40"/>
      <c r="F28" s="83"/>
      <c r="G28" s="100" t="s">
        <v>27</v>
      </c>
      <c r="H28" s="82"/>
      <c r="I28" s="82"/>
      <c r="J28" s="37"/>
      <c r="K28" s="37" t="s">
        <v>36</v>
      </c>
      <c r="L28" s="41">
        <v>2</v>
      </c>
      <c r="M28" s="72"/>
      <c r="N28" s="71"/>
      <c r="O28" s="71"/>
    </row>
    <row r="29" spans="1:15" x14ac:dyDescent="0.3">
      <c r="A29" s="39"/>
      <c r="B29" s="40"/>
      <c r="C29" s="40"/>
      <c r="D29" s="40"/>
      <c r="E29" s="40"/>
      <c r="F29" s="83"/>
      <c r="G29" s="98" t="s">
        <v>28</v>
      </c>
      <c r="H29" s="99"/>
      <c r="I29" s="100"/>
      <c r="J29" s="37"/>
      <c r="K29" s="37"/>
      <c r="L29" s="41">
        <v>2</v>
      </c>
      <c r="M29" s="72"/>
      <c r="N29" s="71"/>
      <c r="O29" s="71"/>
    </row>
    <row r="30" spans="1:15" x14ac:dyDescent="0.3">
      <c r="A30" s="42"/>
      <c r="B30" s="43"/>
      <c r="C30" s="43"/>
      <c r="D30" s="43"/>
      <c r="E30" s="43"/>
      <c r="F30" s="83"/>
      <c r="G30" s="98"/>
      <c r="H30" s="99"/>
      <c r="I30" s="100"/>
      <c r="J30" s="16">
        <f t="shared" ref="J30:L30" si="13">SUM(J27:J29)</f>
        <v>0</v>
      </c>
      <c r="K30" s="16">
        <f t="shared" si="13"/>
        <v>2</v>
      </c>
      <c r="L30" s="16">
        <f t="shared" si="13"/>
        <v>5</v>
      </c>
      <c r="M30" s="72" t="s">
        <v>79</v>
      </c>
      <c r="N30" s="71"/>
      <c r="O30" s="71">
        <f>SUM(O12:O24)</f>
        <v>473</v>
      </c>
    </row>
  </sheetData>
  <mergeCells count="37">
    <mergeCell ref="G27:I27"/>
    <mergeCell ref="G29:I29"/>
    <mergeCell ref="G24:I24"/>
    <mergeCell ref="G25:I25"/>
    <mergeCell ref="G28:I28"/>
    <mergeCell ref="J5:M5"/>
    <mergeCell ref="L2:N2"/>
    <mergeCell ref="G22:I22"/>
    <mergeCell ref="J7:J9"/>
    <mergeCell ref="K7:K9"/>
    <mergeCell ref="L7:L9"/>
    <mergeCell ref="F6:I6"/>
    <mergeCell ref="F7:F9"/>
    <mergeCell ref="G7:I7"/>
    <mergeCell ref="H8:H9"/>
    <mergeCell ref="G26:I26"/>
    <mergeCell ref="G23:I23"/>
    <mergeCell ref="F22:F30"/>
    <mergeCell ref="G1:M1"/>
    <mergeCell ref="F2:K2"/>
    <mergeCell ref="G3:K3"/>
    <mergeCell ref="L6:M6"/>
    <mergeCell ref="J6:K6"/>
    <mergeCell ref="A4:I4"/>
    <mergeCell ref="G8:G9"/>
    <mergeCell ref="I8:I9"/>
    <mergeCell ref="A5:A9"/>
    <mergeCell ref="B5:B9"/>
    <mergeCell ref="C5:C9"/>
    <mergeCell ref="D5:I5"/>
    <mergeCell ref="G30:I30"/>
    <mergeCell ref="E6:E9"/>
    <mergeCell ref="A28:C28"/>
    <mergeCell ref="A24:C24"/>
    <mergeCell ref="A26:C26"/>
    <mergeCell ref="A22:D22"/>
    <mergeCell ref="D6:D9"/>
  </mergeCells>
  <phoneticPr fontId="14" type="noConversion"/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Переподготовка</vt:lpstr>
      <vt:lpstr> Подготовка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Горюнов</dc:creator>
  <cp:lastModifiedBy>Меркурий</cp:lastModifiedBy>
  <cp:lastPrinted>2020-03-04T09:02:04Z</cp:lastPrinted>
  <dcterms:created xsi:type="dcterms:W3CDTF">2014-05-05T07:09:37Z</dcterms:created>
  <dcterms:modified xsi:type="dcterms:W3CDTF">2022-05-12T08:50:13Z</dcterms:modified>
</cp:coreProperties>
</file>